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ssumptions" sheetId="1" r:id="rId4"/>
    <sheet state="visible" name="Scenarios" sheetId="2" r:id="rId5"/>
    <sheet state="visible" name="Calculator" sheetId="3" r:id="rId6"/>
  </sheets>
  <definedNames/>
  <calcPr/>
</workbook>
</file>

<file path=xl/sharedStrings.xml><?xml version="1.0" encoding="utf-8"?>
<sst xmlns="http://schemas.openxmlformats.org/spreadsheetml/2006/main" count="56" uniqueCount="33">
  <si>
    <t>Channel</t>
  </si>
  <si>
    <t>Default CPM (USD)</t>
  </si>
  <si>
    <t>Notes</t>
  </si>
  <si>
    <t>Search (Paid)</t>
  </si>
  <si>
    <t xml:space="preserve">All CPMs are editable placeholders. Replace with your latest quotes/benchmarks. </t>
  </si>
  <si>
    <t>Social (Paid)</t>
  </si>
  <si>
    <t xml:space="preserve">Impressions = Spend / (CPM/1000). Currency-agnostic. </t>
  </si>
  <si>
    <t>Display/Programmatic</t>
  </si>
  <si>
    <t>Online Video / CTV</t>
  </si>
  <si>
    <t>Influencer / Creator</t>
  </si>
  <si>
    <t>Email (List Rental)</t>
  </si>
  <si>
    <t>Radio</t>
  </si>
  <si>
    <t>Print (Mag/Newspaper)</t>
  </si>
  <si>
    <t>OOH (Billboards)</t>
  </si>
  <si>
    <t>Direct Mail</t>
  </si>
  <si>
    <t>Scenario</t>
  </si>
  <si>
    <t>Sum</t>
  </si>
  <si>
    <t>Local Lead Gen (SMB)</t>
  </si>
  <si>
    <t>D2C Ecommerce</t>
  </si>
  <si>
    <t>B2B SaaS / Enterprise</t>
  </si>
  <si>
    <t>New Brand Launch (Reach)</t>
  </si>
  <si>
    <t>Budget Calculator</t>
  </si>
  <si>
    <t>Monthly Budget (USD)</t>
  </si>
  <si>
    <t>How to use</t>
  </si>
  <si>
    <t>1) Change budget and pick a scenario.</t>
  </si>
  <si>
    <t>2) Edit CPMs on Assumptions to match your quotes.</t>
  </si>
  <si>
    <t>% Mix</t>
  </si>
  <si>
    <t>Spend ($)</t>
  </si>
  <si>
    <t>Assumed CPM</t>
  </si>
  <si>
    <t>Est. Impressions</t>
  </si>
  <si>
    <t>3) See spend and estimated impressions per channel.</t>
  </si>
  <si>
    <t>4) Duplicate 'Scenarios' to add your own mix.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</si>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</sst>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b/>
      <sz val="14.0"/>
      <color theme="1"/>
      <name val="Poppins"/>
    </font>
    <font>
      <sz val="14.0"/>
      <color theme="1"/>
      <name val="Poppins"/>
    </font>
    <font>
      <color theme="1"/>
      <name val="Poppins"/>
    </font>
    <font>
      <sz val="11.0"/>
      <color theme="1"/>
      <name val="Poppins"/>
    </font>
    <font>
      <b/>
      <sz val="12.0"/>
      <color theme="1"/>
      <name val="Poppins"/>
    </font>
    <font>
      <b/>
      <color theme="1"/>
      <name val="Poppins"/>
    </font>
  </fonts>
  <fills count="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DEBF7"/>
        <bgColor rgb="FFDDEBF7"/>
      </patternFill>
    </fill>
    <fill>
      <patternFill patternType="solid">
        <fgColor rgb="FFD9EAD3"/>
        <bgColor rgb="FFD9EAD3"/>
      </patternFill>
    </fill>
  </fills>
  <borders count="3">
    <border/>
    <border>
      <left/>
      <right/>
      <top/>
      <bottom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0" fillId="0" fontId="2" numFmtId="0" xfId="0" applyFont="1"/>
    <xf borderId="0" fillId="0" fontId="1" numFmtId="0" xfId="0" applyFont="1"/>
    <xf borderId="0" fillId="0" fontId="3" numFmtId="0" xfId="0" applyFont="1"/>
    <xf borderId="0" fillId="0" fontId="3" numFmtId="0" xfId="0" applyAlignment="1" applyFont="1">
      <alignment readingOrder="0" vertical="center"/>
    </xf>
    <xf borderId="1" fillId="3" fontId="1" numFmtId="0" xfId="0" applyBorder="1" applyFill="1" applyFont="1"/>
    <xf borderId="0" fillId="0" fontId="4" numFmtId="9" xfId="0" applyFont="1" applyNumberFormat="1"/>
    <xf borderId="0" fillId="0" fontId="3" numFmtId="9" xfId="0" applyFont="1" applyNumberFormat="1"/>
    <xf borderId="0" fillId="4" fontId="1" numFmtId="0" xfId="0" applyAlignment="1" applyFill="1" applyFont="1">
      <alignment readingOrder="0"/>
    </xf>
    <xf borderId="0" fillId="0" fontId="5" numFmtId="0" xfId="0" applyFont="1"/>
    <xf borderId="0" fillId="0" fontId="3" numFmtId="0" xfId="0" applyAlignment="1" applyFont="1">
      <alignment readingOrder="0"/>
    </xf>
    <xf borderId="0" fillId="0" fontId="3" numFmtId="10" xfId="0" applyFont="1" applyNumberFormat="1"/>
    <xf borderId="2" fillId="0" fontId="5" numFmtId="0" xfId="0" applyBorder="1" applyFont="1"/>
    <xf borderId="2" fillId="0" fontId="5" numFmtId="9" xfId="0" applyBorder="1" applyFont="1" applyNumberFormat="1"/>
    <xf borderId="2" fillId="0" fontId="4" numFmtId="0" xfId="0" applyBorder="1" applyFont="1"/>
    <xf borderId="2" fillId="0" fontId="4" numFmtId="9" xfId="0" applyBorder="1" applyFont="1" applyNumberFormat="1"/>
    <xf borderId="2" fillId="0" fontId="4" numFmtId="3" xfId="0" applyBorder="1" applyFont="1" applyNumberFormat="1"/>
    <xf borderId="2" fillId="0" fontId="4" numFmtId="4" xfId="0" applyBorder="1" applyFont="1" applyNumberFormat="1"/>
    <xf borderId="2" fillId="0" fontId="6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2CC"/>
    <pageSetUpPr/>
  </sheetPr>
  <sheetViews>
    <sheetView workbookViewId="0"/>
  </sheetViews>
  <sheetFormatPr customHeight="1" defaultColWidth="14.43" defaultRowHeight="15.0"/>
  <cols>
    <col customWidth="1" min="1" max="1" width="25.71"/>
    <col customWidth="1" min="2" max="2" width="26.43"/>
    <col customWidth="1" min="3" max="3" width="8.71"/>
    <col customWidth="1" min="4" max="4" width="144.0"/>
    <col customWidth="1" min="5" max="26" width="8.71"/>
  </cols>
  <sheetData>
    <row r="1">
      <c r="A1" s="1" t="s">
        <v>0</v>
      </c>
      <c r="B1" s="1" t="s">
        <v>1</v>
      </c>
      <c r="C1" s="2"/>
      <c r="D1" s="3" t="s">
        <v>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4" t="s">
        <v>3</v>
      </c>
      <c r="B2" s="4">
        <v>18.0</v>
      </c>
      <c r="D2" s="5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 t="s">
        <v>5</v>
      </c>
      <c r="B3" s="4">
        <v>9.0</v>
      </c>
      <c r="D3" s="5" t="s">
        <v>6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 t="s">
        <v>7</v>
      </c>
      <c r="B4" s="4">
        <v>6.0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 t="s">
        <v>8</v>
      </c>
      <c r="B5" s="4">
        <v>22.0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 t="s">
        <v>9</v>
      </c>
      <c r="B6" s="4">
        <v>12.0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 t="s">
        <v>10</v>
      </c>
      <c r="B7" s="4">
        <v>4.0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 t="s">
        <v>11</v>
      </c>
      <c r="B8" s="4">
        <v>12.0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 t="s">
        <v>12</v>
      </c>
      <c r="B9" s="4">
        <v>25.0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 t="s">
        <v>13</v>
      </c>
      <c r="B10" s="4">
        <v>8.0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 t="s">
        <v>14</v>
      </c>
      <c r="B11" s="4">
        <v>35.0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">
    <mergeCell ref="C1:C1000"/>
  </mergeCells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DEBF7"/>
    <pageSetUpPr/>
  </sheetPr>
  <sheetViews>
    <sheetView workbookViewId="0"/>
  </sheetViews>
  <sheetFormatPr customHeight="1" defaultColWidth="14.43" defaultRowHeight="15.0"/>
  <cols>
    <col customWidth="1" min="1" max="1" width="29.71"/>
    <col customWidth="1" min="2" max="2" width="20.0"/>
    <col customWidth="1" min="3" max="3" width="18.71"/>
    <col customWidth="1" min="4" max="4" width="32.86"/>
    <col customWidth="1" min="5" max="5" width="26.43"/>
    <col customWidth="1" min="6" max="6" width="28.0"/>
    <col customWidth="1" min="7" max="7" width="26.0"/>
    <col customWidth="1" min="8" max="8" width="9.0"/>
    <col customWidth="1" min="9" max="9" width="33.71"/>
    <col customWidth="1" min="10" max="10" width="24.29"/>
    <col customWidth="1" min="11" max="11" width="15.71"/>
    <col customWidth="1" min="12" max="12" width="7.43"/>
    <col customWidth="1" min="13" max="26" width="8.71"/>
  </cols>
  <sheetData>
    <row r="1">
      <c r="A1" s="6" t="s">
        <v>15</v>
      </c>
      <c r="B1" s="6" t="s">
        <v>3</v>
      </c>
      <c r="C1" s="6" t="s">
        <v>5</v>
      </c>
      <c r="D1" s="6" t="s">
        <v>7</v>
      </c>
      <c r="E1" s="6" t="s">
        <v>8</v>
      </c>
      <c r="F1" s="6" t="s">
        <v>9</v>
      </c>
      <c r="G1" s="6" t="s">
        <v>10</v>
      </c>
      <c r="H1" s="6" t="s">
        <v>11</v>
      </c>
      <c r="I1" s="6" t="s">
        <v>12</v>
      </c>
      <c r="J1" s="6" t="s">
        <v>13</v>
      </c>
      <c r="K1" s="6" t="s">
        <v>14</v>
      </c>
      <c r="L1" s="6" t="s">
        <v>16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4" t="s">
        <v>17</v>
      </c>
      <c r="B2" s="7">
        <v>0.3</v>
      </c>
      <c r="C2" s="7">
        <v>0.25</v>
      </c>
      <c r="D2" s="7">
        <v>0.1</v>
      </c>
      <c r="E2" s="7">
        <v>0.1</v>
      </c>
      <c r="F2" s="7">
        <v>0.05</v>
      </c>
      <c r="G2" s="7">
        <v>0.05</v>
      </c>
      <c r="H2" s="7">
        <v>0.05</v>
      </c>
      <c r="I2" s="7">
        <v>0.0</v>
      </c>
      <c r="J2" s="7">
        <v>0.07</v>
      </c>
      <c r="K2" s="7">
        <v>0.03</v>
      </c>
      <c r="L2" s="8">
        <f t="shared" ref="L2:L5" si="1">SUM(B2:K2)</f>
        <v>1</v>
      </c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 t="s">
        <v>18</v>
      </c>
      <c r="B3" s="7">
        <v>0.25</v>
      </c>
      <c r="C3" s="7">
        <v>0.3</v>
      </c>
      <c r="D3" s="7">
        <v>0.1</v>
      </c>
      <c r="E3" s="7">
        <v>0.12</v>
      </c>
      <c r="F3" s="7">
        <v>0.1</v>
      </c>
      <c r="G3" s="7">
        <v>0.05</v>
      </c>
      <c r="H3" s="7">
        <v>0.0</v>
      </c>
      <c r="I3" s="7">
        <v>0.0</v>
      </c>
      <c r="J3" s="7">
        <v>0.05</v>
      </c>
      <c r="K3" s="7">
        <v>0.03</v>
      </c>
      <c r="L3" s="8">
        <f t="shared" si="1"/>
        <v>1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 t="s">
        <v>19</v>
      </c>
      <c r="B4" s="7">
        <v>0.28</v>
      </c>
      <c r="C4" s="7">
        <v>0.2</v>
      </c>
      <c r="D4" s="7">
        <v>0.1</v>
      </c>
      <c r="E4" s="7">
        <v>0.1</v>
      </c>
      <c r="F4" s="7">
        <v>0.05</v>
      </c>
      <c r="G4" s="7">
        <v>0.07</v>
      </c>
      <c r="H4" s="7">
        <v>0.0</v>
      </c>
      <c r="I4" s="7">
        <v>0.02</v>
      </c>
      <c r="J4" s="7">
        <v>0.08</v>
      </c>
      <c r="K4" s="7">
        <v>0.1</v>
      </c>
      <c r="L4" s="8">
        <f t="shared" si="1"/>
        <v>1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4" t="s">
        <v>20</v>
      </c>
      <c r="B5" s="7">
        <v>0.1</v>
      </c>
      <c r="C5" s="7">
        <v>0.25</v>
      </c>
      <c r="D5" s="7">
        <v>0.1</v>
      </c>
      <c r="E5" s="7">
        <v>0.25</v>
      </c>
      <c r="F5" s="7">
        <v>0.1</v>
      </c>
      <c r="G5" s="7">
        <v>0.0</v>
      </c>
      <c r="H5" s="7">
        <v>0.05</v>
      </c>
      <c r="I5" s="7">
        <v>0.05</v>
      </c>
      <c r="J5" s="7">
        <v>0.08</v>
      </c>
      <c r="K5" s="7">
        <v>0.02</v>
      </c>
      <c r="L5" s="8">
        <f t="shared" si="1"/>
        <v>1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EAD3"/>
    <pageSetUpPr/>
  </sheetPr>
  <sheetViews>
    <sheetView workbookViewId="0"/>
  </sheetViews>
  <sheetFormatPr customHeight="1" defaultColWidth="14.43" defaultRowHeight="15.0"/>
  <cols>
    <col customWidth="1" min="1" max="1" width="26.14"/>
    <col customWidth="1" min="2" max="2" width="26.71"/>
    <col customWidth="1" min="3" max="3" width="11.86"/>
    <col customWidth="1" min="4" max="4" width="18.0"/>
    <col customWidth="1" min="5" max="5" width="20.29"/>
    <col customWidth="1" min="6" max="6" width="8.71"/>
    <col customWidth="1" min="7" max="7" width="57.57"/>
    <col customWidth="1" min="8" max="26" width="8.71"/>
  </cols>
  <sheetData>
    <row r="1">
      <c r="A1" s="9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>
      <c r="A2" s="4"/>
      <c r="B2" s="4"/>
      <c r="C2" s="4"/>
      <c r="D2" s="4"/>
      <c r="E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>
      <c r="A3" s="4" t="s">
        <v>22</v>
      </c>
      <c r="B3" s="4">
        <v>10000.0</v>
      </c>
      <c r="C3" s="4"/>
      <c r="D3" s="4"/>
      <c r="E3" s="4"/>
      <c r="G3" s="10" t="s">
        <v>23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>
      <c r="A4" s="4" t="s">
        <v>15</v>
      </c>
      <c r="B4" s="11" t="s">
        <v>17</v>
      </c>
      <c r="C4" s="4"/>
      <c r="D4" s="4"/>
      <c r="E4" s="4"/>
      <c r="G4" s="4" t="s">
        <v>24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>
      <c r="A5" s="12"/>
      <c r="B5" s="4"/>
      <c r="C5" s="4"/>
      <c r="D5" s="4"/>
      <c r="E5" s="4"/>
      <c r="G5" s="4" t="s">
        <v>25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>
      <c r="A6" s="13" t="s">
        <v>0</v>
      </c>
      <c r="B6" s="14" t="s">
        <v>26</v>
      </c>
      <c r="C6" s="13" t="s">
        <v>27</v>
      </c>
      <c r="D6" s="13" t="s">
        <v>28</v>
      </c>
      <c r="E6" s="13" t="s">
        <v>29</v>
      </c>
      <c r="G6" s="4" t="s">
        <v>30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>
      <c r="A7" s="15" t="s">
        <v>3</v>
      </c>
      <c r="B7" s="16">
        <f t="array" ref="B7">INDEX(Scenarios!B:B, MATCH($B$4, Scenarios!$A:$A, 0)+0)</f>
        <v>0.3</v>
      </c>
      <c r="C7" s="17">
        <f t="shared" ref="C7:C16" si="1">$B$3*B7</f>
        <v>3000</v>
      </c>
      <c r="D7" s="18">
        <f t="array" ref="D7">INDEX(Assumptions!$B:$B, MATCH(A7, Assumptions!$A:$A, 0))</f>
        <v>18</v>
      </c>
      <c r="E7" s="17">
        <f t="shared" ref="E7:E16" si="2">IF(D7&gt;0, C7/(D7/1000), 0)</f>
        <v>166666.6667</v>
      </c>
      <c r="G7" s="4" t="s">
        <v>31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>
      <c r="A8" s="15" t="s">
        <v>5</v>
      </c>
      <c r="B8" s="16">
        <f t="array" ref="B8">INDEX(Scenarios!B:B, MATCH($B$4, Scenarios!$A:$A, 0)+1)</f>
        <v>0.25</v>
      </c>
      <c r="C8" s="17">
        <f t="shared" si="1"/>
        <v>2500</v>
      </c>
      <c r="D8" s="18">
        <f t="array" ref="D8">INDEX(Assumptions!$B:$B, MATCH(A8, Assumptions!$A:$A, 0))</f>
        <v>9</v>
      </c>
      <c r="E8" s="17">
        <f t="shared" si="2"/>
        <v>277777.7778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>
      <c r="A9" s="15" t="s">
        <v>7</v>
      </c>
      <c r="B9" s="16">
        <f t="array" ref="B9">INDEX(Scenarios!B:B, MATCH($B$4, Scenarios!$A:$A, 0)+2)</f>
        <v>0.28</v>
      </c>
      <c r="C9" s="17">
        <f t="shared" si="1"/>
        <v>2800</v>
      </c>
      <c r="D9" s="18">
        <f t="array" ref="D9">INDEX(Assumptions!$B:$B, MATCH(A9, Assumptions!$A:$A, 0))</f>
        <v>6</v>
      </c>
      <c r="E9" s="17">
        <f t="shared" si="2"/>
        <v>466666.6667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>
      <c r="A10" s="15" t="s">
        <v>8</v>
      </c>
      <c r="B10" s="16">
        <f t="array" ref="B10">INDEX(Scenarios!B:B, MATCH($B$4, Scenarios!$A:$A, 0)+3)</f>
        <v>0.1</v>
      </c>
      <c r="C10" s="17">
        <f t="shared" si="1"/>
        <v>1000</v>
      </c>
      <c r="D10" s="18">
        <f t="array" ref="D10">INDEX(Assumptions!$B:$B, MATCH(A10, Assumptions!$A:$A, 0))</f>
        <v>22</v>
      </c>
      <c r="E10" s="17">
        <f t="shared" si="2"/>
        <v>45454.54545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>
      <c r="A11" s="15" t="s">
        <v>9</v>
      </c>
      <c r="B11" s="16" t="str">
        <f t="array" ref="B11">INDEX(Scenarios!B:B, MATCH($B$4, Scenarios!$A:$A, 0)+4)</f>
        <v/>
      </c>
      <c r="C11" s="17">
        <f t="shared" si="1"/>
        <v>0</v>
      </c>
      <c r="D11" s="18">
        <f t="array" ref="D11">INDEX(Assumptions!$B:$B, MATCH(A11, Assumptions!$A:$A, 0))</f>
        <v>12</v>
      </c>
      <c r="E11" s="17">
        <f t="shared" si="2"/>
        <v>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>
      <c r="A12" s="15" t="s">
        <v>10</v>
      </c>
      <c r="B12" s="16" t="str">
        <f t="array" ref="B12">INDEX(Scenarios!B:B, MATCH($B$4, Scenarios!$A:$A, 0)+5)</f>
        <v/>
      </c>
      <c r="C12" s="17">
        <f t="shared" si="1"/>
        <v>0</v>
      </c>
      <c r="D12" s="18">
        <f t="array" ref="D12">INDEX(Assumptions!$B:$B, MATCH(A12, Assumptions!$A:$A, 0))</f>
        <v>4</v>
      </c>
      <c r="E12" s="17">
        <f t="shared" si="2"/>
        <v>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>
      <c r="A13" s="15" t="s">
        <v>11</v>
      </c>
      <c r="B13" s="16" t="str">
        <f t="array" ref="B13">INDEX(Scenarios!B:B, MATCH($B$4, Scenarios!$A:$A, 0)+6)</f>
        <v/>
      </c>
      <c r="C13" s="17">
        <f t="shared" si="1"/>
        <v>0</v>
      </c>
      <c r="D13" s="18">
        <f t="array" ref="D13">INDEX(Assumptions!$B:$B, MATCH(A13, Assumptions!$A:$A, 0))</f>
        <v>12</v>
      </c>
      <c r="E13" s="17">
        <f t="shared" si="2"/>
        <v>0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>
      <c r="A14" s="15" t="s">
        <v>12</v>
      </c>
      <c r="B14" s="16" t="str">
        <f t="array" ref="B14">INDEX(Scenarios!B:B, MATCH($B$4, Scenarios!$A:$A, 0)+7)</f>
        <v/>
      </c>
      <c r="C14" s="17">
        <f t="shared" si="1"/>
        <v>0</v>
      </c>
      <c r="D14" s="18">
        <f t="array" ref="D14">INDEX(Assumptions!$B:$B, MATCH(A14, Assumptions!$A:$A, 0))</f>
        <v>25</v>
      </c>
      <c r="E14" s="17">
        <f t="shared" si="2"/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>
      <c r="A15" s="15" t="s">
        <v>13</v>
      </c>
      <c r="B15" s="16" t="str">
        <f t="array" ref="B15">INDEX(Scenarios!B:B, MATCH($B$4, Scenarios!$A:$A, 0)+8)</f>
        <v/>
      </c>
      <c r="C15" s="17">
        <f t="shared" si="1"/>
        <v>0</v>
      </c>
      <c r="D15" s="18">
        <f t="array" ref="D15">INDEX(Assumptions!$B:$B, MATCH(A15, Assumptions!$A:$A, 0))</f>
        <v>8</v>
      </c>
      <c r="E15" s="17">
        <f t="shared" si="2"/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>
      <c r="A16" s="15" t="s">
        <v>14</v>
      </c>
      <c r="B16" s="16" t="str">
        <f t="array" ref="B16">INDEX(Scenarios!B:B, MATCH($B$4, Scenarios!$A:$A, 0)+9)</f>
        <v/>
      </c>
      <c r="C16" s="17">
        <f t="shared" si="1"/>
        <v>0</v>
      </c>
      <c r="D16" s="18">
        <f t="array" ref="D16">INDEX(Assumptions!$B:$B, MATCH(A16, Assumptions!$A:$A, 0))</f>
        <v>35</v>
      </c>
      <c r="E16" s="17">
        <f t="shared" si="2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>
      <c r="A17" s="19"/>
      <c r="B17" s="16"/>
      <c r="C17" s="15"/>
      <c r="D17" s="15"/>
      <c r="E17" s="15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>
      <c r="A18" s="19" t="s">
        <v>32</v>
      </c>
      <c r="B18" s="16"/>
      <c r="C18" s="17">
        <f>SUM(C7:C16)</f>
        <v>9300</v>
      </c>
      <c r="D18" s="15"/>
      <c r="E18" s="17">
        <f>SUM(E7:E16)</f>
        <v>956565.6566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>
      <c r="A19" s="4"/>
      <c r="B19" s="4"/>
      <c r="C19" s="4"/>
      <c r="D19" s="4"/>
      <c r="E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>
      <c r="A20" s="4"/>
      <c r="B20" s="4"/>
      <c r="C20" s="4"/>
      <c r="D20" s="4"/>
      <c r="E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>
      <c r="A21" s="4"/>
      <c r="B21" s="4"/>
      <c r="C21" s="4"/>
      <c r="D21" s="4"/>
      <c r="E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4"/>
      <c r="C22" s="4"/>
      <c r="D22" s="4"/>
      <c r="E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4"/>
      <c r="C23" s="4"/>
      <c r="D23" s="4"/>
      <c r="E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4"/>
      <c r="C24" s="4"/>
      <c r="D24" s="4"/>
      <c r="E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4"/>
      <c r="C25" s="4"/>
      <c r="D25" s="4"/>
      <c r="E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4"/>
      <c r="C27" s="4"/>
      <c r="D27" s="4"/>
      <c r="E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4"/>
      <c r="C28" s="4"/>
      <c r="D28" s="4"/>
      <c r="E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"/>
      <c r="C29" s="4"/>
      <c r="D29" s="4"/>
      <c r="E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4"/>
      <c r="C30" s="4"/>
      <c r="D30" s="4"/>
      <c r="E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4"/>
      <c r="C31" s="4"/>
      <c r="D31" s="4"/>
      <c r="E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4"/>
      <c r="C32" s="4"/>
      <c r="D32" s="4"/>
      <c r="E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4"/>
      <c r="C33" s="4"/>
      <c r="D33" s="4"/>
      <c r="E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4"/>
      <c r="C34" s="4"/>
      <c r="D34" s="4"/>
      <c r="E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4"/>
      <c r="C35" s="4"/>
      <c r="D35" s="4"/>
      <c r="E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4"/>
      <c r="C37" s="4"/>
      <c r="D37" s="4"/>
      <c r="E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4"/>
      <c r="C38" s="4"/>
      <c r="D38" s="4"/>
      <c r="E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4"/>
      <c r="C39" s="4"/>
      <c r="D39" s="4"/>
      <c r="E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4"/>
      <c r="C40" s="4"/>
      <c r="D40" s="4"/>
      <c r="E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4"/>
      <c r="C41" s="4"/>
      <c r="D41" s="4"/>
      <c r="E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4"/>
      <c r="C42" s="4"/>
      <c r="D42" s="4"/>
      <c r="E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4"/>
      <c r="C44" s="4"/>
      <c r="D44" s="4"/>
      <c r="E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4"/>
      <c r="C45" s="4"/>
      <c r="D45" s="4"/>
      <c r="E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4"/>
      <c r="C46" s="4"/>
      <c r="D46" s="4"/>
      <c r="E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4"/>
      <c r="C47" s="4"/>
      <c r="D47" s="4"/>
      <c r="E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4"/>
      <c r="C48" s="4"/>
      <c r="D48" s="4"/>
      <c r="E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4"/>
      <c r="C50" s="4"/>
      <c r="D50" s="4"/>
      <c r="E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4"/>
      <c r="C51" s="4"/>
      <c r="D51" s="4"/>
      <c r="E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4"/>
      <c r="C52" s="4"/>
      <c r="D52" s="4"/>
      <c r="E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4"/>
      <c r="C53" s="4"/>
      <c r="D53" s="4"/>
      <c r="E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4"/>
      <c r="C54" s="4"/>
      <c r="D54" s="4"/>
      <c r="E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4"/>
      <c r="C55" s="4"/>
      <c r="D55" s="4"/>
      <c r="E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4"/>
      <c r="C56" s="4"/>
      <c r="D56" s="4"/>
      <c r="E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ht="15.75" customHeight="1">
      <c r="A1001" s="4"/>
      <c r="B1001" s="4"/>
      <c r="C1001" s="4"/>
      <c r="D1001" s="4"/>
      <c r="E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mergeCells count="1">
    <mergeCell ref="F1:F1001"/>
  </mergeCells>
  <dataValidations>
    <dataValidation type="list" allowBlank="1" showErrorMessage="1" sqref="B4">
      <formula1>Scenarios!$A$2:$A$5</formula1>
    </dataValidation>
  </dataValidations>
  <printOptions/>
  <pageMargins bottom="1.0" footer="0.0" header="0.0" left="0.75" right="0.75" top="1.0"/>
  <pageSetup orientation="landscape"/>
  <drawing r:id="rId1"/>
</worksheet>
</file>